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TOMOBILKLUB KRÓLEWSKI\Turystyka i Nawigacja\Sezon 2021\Z Modlina do Popielżyna 2021\"/>
    </mc:Choice>
  </mc:AlternateContent>
  <xr:revisionPtr revIDLastSave="0" documentId="13_ncr:1_{0D2AC292-4532-41AF-8361-3BEFEFA22BB5}" xr6:coauthVersionLast="47" xr6:coauthVersionMax="47" xr10:uidLastSave="{00000000-0000-0000-0000-000000000000}"/>
  <bookViews>
    <workbookView xWindow="-120" yWindow="-120" windowWidth="29040" windowHeight="1584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K18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T37" i="1"/>
  <c r="T34" i="1"/>
  <c r="T22" i="1"/>
  <c r="C18" i="1" s="1"/>
  <c r="X21" i="1"/>
  <c r="Y21" i="1"/>
  <c r="X20" i="1"/>
  <c r="Y26" i="1" s="1"/>
  <c r="Z20" i="1"/>
  <c r="AA21" i="1"/>
  <c r="Y27" i="1" l="1"/>
  <c r="T36" i="1"/>
  <c r="T38" i="1" s="1"/>
  <c r="E35" i="1" s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<sst xmlns="http://schemas.openxmlformats.org/spreadsheetml/2006/main" count="107" uniqueCount="78">
  <si>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</si>
  <si>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</si>
  <si>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</si>
  <si>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</si>
  <si>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</si>
  <si>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</si>
  <si>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</si>
  <si>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</si>
  <si>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</si>
  <si>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</si>
  <si>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</si>
  <si>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</si>
  <si>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</si>
  <si>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</si>
  <si>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</si>
  <si>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</si>
  <si>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</si>
  <si>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</si>
  <si>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</si>
  <si>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</si>
  <si>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</si>
  <si>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</si>
  <si>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</si>
  <si>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</si>
  <si>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</si>
  <si>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FORMULARZ ZGŁOSZENIA ZAŁOGI</t>
  </si>
  <si>
    <t>Pierwszy termin</t>
  </si>
  <si>
    <t>kierowca/pilot AKK</t>
  </si>
  <si>
    <t>kierowca/pilot pozostali</t>
  </si>
  <si>
    <t>w tym 25,00 zł opłaty startowej, pozostała część to świadczenia żywieniowe</t>
  </si>
  <si>
    <t>w tym 30,00 zł opłaty startowej, pozostała część to świadczenia żywieniowe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</si>
  <si>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</si>
  <si>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</si>
  <si>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</si>
  <si>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</si>
  <si>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</si>
  <si>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</si>
  <si>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</si>
  <si>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</si>
  <si>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</si>
  <si>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</si>
  <si>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</si>
  <si>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</si>
  <si>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</si>
  <si>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</si>
  <si>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</si>
  <si>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</si>
  <si>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</si>
  <si>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</si>
  <si>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</si>
  <si>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</si>
  <si>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</si>
  <si>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</si>
  <si>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</si>
  <si>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</si>
  <si>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</si>
  <si>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</si>
  <si>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</si>
  <si>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</si>
  <si>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</si>
  <si>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</si>
  <si>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</si>
  <si>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</si>
  <si>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</si>
  <si>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</si>
  <si>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</si>
  <si>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</si>
  <si>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</si>
  <si>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</si>
  <si>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</si>
  <si>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Z MODLINA DO POPIELŻYNA 2021</t>
  </si>
  <si>
    <t>8 runda Turystycznego Puchar Polski</t>
  </si>
  <si>
    <t>9 runda Turystyczno-Nawigacyjnych Mistrzostw Okręgu Warszawskiego</t>
  </si>
  <si>
    <t>8 runda Królewskiego Pucharu Turystycznego</t>
  </si>
  <si>
    <t>,</t>
  </si>
  <si>
    <t>Popielżyn Zawady 12.09.2021 r.</t>
  </si>
  <si>
    <t>05.09.2021 godz. 23:59</t>
  </si>
  <si>
    <t>10.09.2021 godz.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</si>
</sst>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21" fillId="9" borderId="0" xfId="0" applyFont="1" applyFill="1" applyAlignment="1">
      <alignment horizontal="right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0" fontId="16" fillId="6" borderId="0" xfId="0" applyFont="1" applyFill="1" applyBorder="1" applyAlignment="1" applyProtection="1">
      <alignment horizontal="left" vertical="center"/>
      <protection hidden="1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23" fillId="5" borderId="0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19895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16" zoomScale="102" zoomScaleNormal="100" workbookViewId="0">
      <selection activeCell="C20" sqref="C20:F20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16384" width="9.140625" hidden="1"/>
  </cols>
  <sheetData>
    <row r="1" spans="1:16" ht="28.5" x14ac:dyDescent="0.45">
      <c r="A1" s="27"/>
      <c r="B1" s="76" t="s">
        <v>70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27"/>
    </row>
    <row r="2" spans="1:16" x14ac:dyDescent="0.25">
      <c r="A2" s="27"/>
      <c r="B2" s="77" t="s">
        <v>71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27"/>
    </row>
    <row r="3" spans="1:16" x14ac:dyDescent="0.25">
      <c r="A3" s="27"/>
      <c r="B3" s="77" t="s">
        <v>72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27"/>
    </row>
    <row r="4" spans="1:16" x14ac:dyDescent="0.25">
      <c r="A4" s="27"/>
      <c r="B4" s="77" t="s">
        <v>73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27"/>
    </row>
    <row r="5" spans="1:16" ht="15.75" x14ac:dyDescent="0.25">
      <c r="A5" s="27"/>
      <c r="B5" s="26" t="s">
        <v>74</v>
      </c>
      <c r="C5" s="26"/>
      <c r="D5" s="26"/>
      <c r="E5" s="26"/>
      <c r="F5" s="26"/>
      <c r="G5" s="26"/>
      <c r="H5" s="26"/>
      <c r="I5" s="26"/>
      <c r="J5" s="26"/>
      <c r="K5" s="26"/>
      <c r="L5" s="79" t="s">
        <v>75</v>
      </c>
      <c r="M5" s="79"/>
      <c r="N5" s="79"/>
      <c r="O5" s="79"/>
      <c r="P5" s="27"/>
    </row>
    <row r="6" spans="1:16" ht="25.5" thickBot="1" x14ac:dyDescent="0.55000000000000004">
      <c r="A6" s="27"/>
      <c r="B6" s="78" t="s">
        <v>25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27"/>
    </row>
    <row r="7" spans="1:16" ht="21" customHeight="1" x14ac:dyDescent="0.25">
      <c r="A7" s="27"/>
      <c r="B7" s="80" t="s">
        <v>33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P7" s="27"/>
    </row>
    <row r="8" spans="1:16" ht="15" customHeight="1" x14ac:dyDescent="0.25">
      <c r="A8" s="27"/>
      <c r="B8" s="83" t="s">
        <v>26</v>
      </c>
      <c r="C8" s="84"/>
      <c r="D8" s="84"/>
      <c r="E8" s="91" t="s">
        <v>76</v>
      </c>
      <c r="F8" s="91"/>
      <c r="G8" s="19"/>
      <c r="H8" s="89" t="s">
        <v>27</v>
      </c>
      <c r="I8" s="89"/>
      <c r="J8" s="90">
        <v>30</v>
      </c>
      <c r="K8" s="90"/>
      <c r="L8" s="87" t="s">
        <v>29</v>
      </c>
      <c r="M8" s="87"/>
      <c r="N8" s="87"/>
      <c r="O8" s="88"/>
      <c r="P8" s="27"/>
    </row>
    <row r="9" spans="1:16" ht="15" customHeight="1" x14ac:dyDescent="0.25">
      <c r="A9" s="27"/>
      <c r="B9" s="92"/>
      <c r="C9" s="93"/>
      <c r="D9" s="93"/>
      <c r="E9" s="93"/>
      <c r="F9" s="93"/>
      <c r="G9" s="93"/>
      <c r="H9" s="89" t="s">
        <v>28</v>
      </c>
      <c r="I9" s="89"/>
      <c r="J9" s="90">
        <v>40</v>
      </c>
      <c r="K9" s="90"/>
      <c r="L9" s="87"/>
      <c r="M9" s="87"/>
      <c r="N9" s="87"/>
      <c r="O9" s="88"/>
      <c r="P9" s="27"/>
    </row>
    <row r="10" spans="1:16" ht="7.5" customHeight="1" x14ac:dyDescent="0.25">
      <c r="A10" s="27"/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10"/>
      <c r="P10" s="27"/>
    </row>
    <row r="11" spans="1:16" ht="15" customHeight="1" x14ac:dyDescent="0.25">
      <c r="A11" s="27"/>
      <c r="B11" s="83" t="s">
        <v>31</v>
      </c>
      <c r="C11" s="84"/>
      <c r="D11" s="84"/>
      <c r="E11" s="91" t="s">
        <v>77</v>
      </c>
      <c r="F11" s="91"/>
      <c r="G11" s="20"/>
      <c r="H11" s="89" t="s">
        <v>27</v>
      </c>
      <c r="I11" s="89"/>
      <c r="J11" s="90">
        <v>36</v>
      </c>
      <c r="K11" s="90"/>
      <c r="L11" s="87" t="s">
        <v>30</v>
      </c>
      <c r="M11" s="87"/>
      <c r="N11" s="87"/>
      <c r="O11" s="88"/>
      <c r="P11" s="27"/>
    </row>
    <row r="12" spans="1:16" ht="15" customHeight="1" x14ac:dyDescent="0.25">
      <c r="A12" s="27"/>
      <c r="B12" s="92"/>
      <c r="C12" s="93"/>
      <c r="D12" s="93"/>
      <c r="E12" s="93"/>
      <c r="F12" s="93"/>
      <c r="G12" s="93"/>
      <c r="H12" s="89" t="s">
        <v>28</v>
      </c>
      <c r="I12" s="89"/>
      <c r="J12" s="90">
        <v>48</v>
      </c>
      <c r="K12" s="90"/>
      <c r="L12" s="87"/>
      <c r="M12" s="87"/>
      <c r="N12" s="87"/>
      <c r="O12" s="88"/>
      <c r="P12" s="27"/>
    </row>
    <row r="13" spans="1:16" ht="7.5" customHeight="1" x14ac:dyDescent="0.25">
      <c r="A13" s="27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110"/>
      <c r="P13" s="27"/>
    </row>
    <row r="14" spans="1:16" ht="15" customHeight="1" thickBot="1" x14ac:dyDescent="0.3">
      <c r="A14" s="27"/>
      <c r="B14" s="111" t="s">
        <v>32</v>
      </c>
      <c r="C14" s="112"/>
      <c r="D14" s="112"/>
      <c r="E14" s="112"/>
      <c r="F14" s="112"/>
      <c r="G14" s="112"/>
      <c r="H14" s="112"/>
      <c r="I14" s="112"/>
      <c r="J14" s="113">
        <v>25</v>
      </c>
      <c r="K14" s="113"/>
      <c r="L14" s="114"/>
      <c r="M14" s="114"/>
      <c r="N14" s="114"/>
      <c r="O14" s="115"/>
      <c r="P14" s="27"/>
    </row>
    <row r="15" spans="1:16" ht="6" customHeight="1" x14ac:dyDescent="0.25">
      <c r="A15" s="27"/>
      <c r="B15" s="96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99"/>
      <c r="P15" s="27"/>
    </row>
    <row r="16" spans="1:16" ht="29.25" customHeight="1" x14ac:dyDescent="0.25">
      <c r="A16" s="27"/>
      <c r="B16" s="97"/>
      <c r="C16" s="21"/>
      <c r="D16" s="94" t="s">
        <v>34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100"/>
      <c r="P16" s="27"/>
    </row>
    <row r="17" spans="1:27" ht="6" customHeight="1" thickBot="1" x14ac:dyDescent="0.3">
      <c r="A17" s="27"/>
      <c r="B17" s="98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1"/>
      <c r="P17" s="27"/>
    </row>
    <row r="18" spans="1:27" ht="30" customHeight="1" x14ac:dyDescent="0.25">
      <c r="A18" s="27"/>
      <c r="B18" s="7"/>
      <c r="C18" s="146" t="str">
        <f>IF(T22=99,"Błąd  w polu Czy członek AK Królewski "," ")</f>
        <v xml:space="preserve">Błąd  w polu Czy członek AK Królewski </v>
      </c>
      <c r="D18" s="146"/>
      <c r="E18" s="146"/>
      <c r="F18" s="146"/>
      <c r="G18" s="145" t="s">
        <v>14</v>
      </c>
      <c r="H18" s="145"/>
      <c r="I18" s="145"/>
      <c r="J18" s="145"/>
      <c r="K18" s="146" t="str">
        <f>IF(U22=99,"Błąd w polu Czy członek AK Królewski "," ")</f>
        <v xml:space="preserve">Błąd w polu Czy członek AK Królewski </v>
      </c>
      <c r="L18" s="146"/>
      <c r="M18" s="146"/>
      <c r="N18" s="146"/>
      <c r="O18" s="8"/>
      <c r="P18" s="27"/>
      <c r="X18" s="142" t="s">
        <v>22</v>
      </c>
      <c r="Y18" s="142"/>
      <c r="Z18" s="142"/>
      <c r="AA18" s="142"/>
    </row>
    <row r="19" spans="1:27" x14ac:dyDescent="0.25">
      <c r="A19" s="27"/>
      <c r="B19" s="9"/>
      <c r="C19" s="75" t="s">
        <v>12</v>
      </c>
      <c r="D19" s="75"/>
      <c r="E19" s="75"/>
      <c r="F19" s="75"/>
      <c r="G19" s="69"/>
      <c r="H19" s="70"/>
      <c r="I19" s="70"/>
      <c r="J19" s="71"/>
      <c r="K19" s="75" t="s">
        <v>13</v>
      </c>
      <c r="L19" s="75"/>
      <c r="M19" s="75"/>
      <c r="N19" s="75"/>
      <c r="O19" s="10"/>
      <c r="P19" s="27"/>
      <c r="T19" t="s">
        <v>12</v>
      </c>
      <c r="U19" t="s">
        <v>13</v>
      </c>
      <c r="X19" s="142" t="s">
        <v>12</v>
      </c>
      <c r="Y19" s="142"/>
      <c r="Z19" s="142" t="s">
        <v>13</v>
      </c>
      <c r="AA19" s="142"/>
    </row>
    <row r="20" spans="1:27" x14ac:dyDescent="0.25">
      <c r="A20" s="27"/>
      <c r="B20" s="9"/>
      <c r="C20" s="66"/>
      <c r="D20" s="66"/>
      <c r="E20" s="66"/>
      <c r="F20" s="66"/>
      <c r="G20" s="72" t="s">
        <v>1</v>
      </c>
      <c r="H20" s="73"/>
      <c r="I20" s="73"/>
      <c r="J20" s="74"/>
      <c r="K20" s="66"/>
      <c r="L20" s="66"/>
      <c r="M20" s="66"/>
      <c r="N20" s="66"/>
      <c r="O20" s="10"/>
      <c r="P20" s="27"/>
      <c r="S20" t="s">
        <v>51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66"/>
      <c r="D21" s="66"/>
      <c r="E21" s="66"/>
      <c r="F21" s="66"/>
      <c r="G21" s="72" t="s">
        <v>0</v>
      </c>
      <c r="H21" s="73"/>
      <c r="I21" s="73"/>
      <c r="J21" s="74"/>
      <c r="K21" s="66"/>
      <c r="L21" s="66"/>
      <c r="M21" s="66"/>
      <c r="N21" s="66"/>
      <c r="O21" s="10"/>
      <c r="P21" s="27"/>
      <c r="S21" t="s">
        <v>52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72" t="s">
        <v>2</v>
      </c>
      <c r="H22" s="73"/>
      <c r="I22" s="73"/>
      <c r="J22" s="74"/>
      <c r="K22" s="55"/>
      <c r="L22" s="29" t="s">
        <v>8</v>
      </c>
      <c r="M22" s="55"/>
      <c r="N22" s="29" t="s">
        <v>9</v>
      </c>
      <c r="O22" s="10"/>
      <c r="P22" s="27"/>
      <c r="S22" t="s">
        <v>53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66"/>
      <c r="D23" s="66"/>
      <c r="E23" s="66"/>
      <c r="F23" s="66"/>
      <c r="G23" s="72" t="s">
        <v>3</v>
      </c>
      <c r="H23" s="73"/>
      <c r="I23" s="73"/>
      <c r="J23" s="74"/>
      <c r="K23" s="66"/>
      <c r="L23" s="66"/>
      <c r="M23" s="66"/>
      <c r="N23" s="66"/>
      <c r="O23" s="10"/>
      <c r="P23" s="27"/>
      <c r="X23" t="s">
        <v>58</v>
      </c>
      <c r="Y23" t="s">
        <v>59</v>
      </c>
      <c r="Z23" t="s">
        <v>58</v>
      </c>
      <c r="AA23" t="s">
        <v>59</v>
      </c>
    </row>
    <row r="24" spans="1:27" x14ac:dyDescent="0.25">
      <c r="A24" s="27"/>
      <c r="B24" s="9"/>
      <c r="C24" s="66"/>
      <c r="D24" s="66"/>
      <c r="E24" s="66"/>
      <c r="F24" s="66"/>
      <c r="G24" s="72" t="s">
        <v>4</v>
      </c>
      <c r="H24" s="73"/>
      <c r="I24" s="73"/>
      <c r="J24" s="74"/>
      <c r="K24" s="66"/>
      <c r="L24" s="66"/>
      <c r="M24" s="66"/>
      <c r="N24" s="66"/>
      <c r="O24" s="10"/>
      <c r="P24" s="27"/>
    </row>
    <row r="25" spans="1:27" x14ac:dyDescent="0.25">
      <c r="A25" s="27"/>
      <c r="B25" s="9"/>
      <c r="C25" s="66"/>
      <c r="D25" s="66"/>
      <c r="E25" s="66"/>
      <c r="F25" s="66"/>
      <c r="G25" s="72" t="s">
        <v>5</v>
      </c>
      <c r="H25" s="73"/>
      <c r="I25" s="73"/>
      <c r="J25" s="74"/>
      <c r="K25" s="66"/>
      <c r="L25" s="66"/>
      <c r="M25" s="66"/>
      <c r="N25" s="66"/>
      <c r="O25" s="10"/>
      <c r="P25" s="27"/>
      <c r="X25" t="s">
        <v>62</v>
      </c>
    </row>
    <row r="26" spans="1:27" x14ac:dyDescent="0.25">
      <c r="A26" s="27"/>
      <c r="B26" s="9"/>
      <c r="C26" s="66"/>
      <c r="D26" s="66"/>
      <c r="E26" s="66"/>
      <c r="F26" s="66"/>
      <c r="G26" s="72" t="s">
        <v>6</v>
      </c>
      <c r="H26" s="73"/>
      <c r="I26" s="73"/>
      <c r="J26" s="74"/>
      <c r="K26" s="66"/>
      <c r="L26" s="66"/>
      <c r="M26" s="66"/>
      <c r="N26" s="66"/>
      <c r="O26" s="10"/>
      <c r="P26" s="27"/>
      <c r="X26" t="s">
        <v>58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72" t="s">
        <v>7</v>
      </c>
      <c r="H27" s="73"/>
      <c r="I27" s="73"/>
      <c r="J27" s="74"/>
      <c r="K27" s="55"/>
      <c r="L27" s="17" t="s">
        <v>10</v>
      </c>
      <c r="M27" s="55"/>
      <c r="N27" s="17" t="s">
        <v>11</v>
      </c>
      <c r="O27" s="18"/>
      <c r="P27" s="28"/>
      <c r="X27" s="1" t="s">
        <v>59</v>
      </c>
      <c r="Y27" s="64">
        <f>SUM(Y20:Y21,AA20:AA21)</f>
        <v>0</v>
      </c>
    </row>
    <row r="28" spans="1:27" x14ac:dyDescent="0.25">
      <c r="A28" s="27"/>
      <c r="B28" s="9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10"/>
      <c r="P28" s="27"/>
      <c r="S28" s="147" t="s">
        <v>57</v>
      </c>
      <c r="T28" s="147"/>
    </row>
    <row r="29" spans="1:27" x14ac:dyDescent="0.25">
      <c r="A29" s="27"/>
      <c r="B29" s="9"/>
      <c r="C29" s="75" t="s">
        <v>15</v>
      </c>
      <c r="D29" s="75"/>
      <c r="E29" s="75"/>
      <c r="F29" s="75"/>
      <c r="G29" s="30"/>
      <c r="H29" s="86" t="s">
        <v>19</v>
      </c>
      <c r="I29" s="86"/>
      <c r="J29" s="86"/>
      <c r="K29" s="86"/>
      <c r="L29" s="86"/>
      <c r="M29" s="86"/>
      <c r="N29" s="86"/>
      <c r="O29" s="10"/>
      <c r="P29" s="27"/>
      <c r="S29" s="3" t="s">
        <v>54</v>
      </c>
      <c r="T29" s="62">
        <f ca="1">NOW()</f>
        <v>44431.830814004628</v>
      </c>
    </row>
    <row r="30" spans="1:27" x14ac:dyDescent="0.25">
      <c r="A30" s="27"/>
      <c r="B30" s="9"/>
      <c r="C30" s="67" t="s">
        <v>16</v>
      </c>
      <c r="D30" s="67"/>
      <c r="E30" s="66"/>
      <c r="F30" s="66"/>
      <c r="G30" s="31"/>
      <c r="H30" s="32"/>
      <c r="I30" s="85" t="s">
        <v>0</v>
      </c>
      <c r="J30" s="85"/>
      <c r="K30" s="85" t="s">
        <v>1</v>
      </c>
      <c r="L30" s="85"/>
      <c r="M30" s="85" t="s">
        <v>21</v>
      </c>
      <c r="N30" s="85"/>
      <c r="O30" s="10"/>
      <c r="P30" s="27"/>
      <c r="S30" s="3" t="s">
        <v>55</v>
      </c>
      <c r="T30" s="62">
        <v>44444.999305555553</v>
      </c>
      <c r="X30" t="s">
        <v>63</v>
      </c>
    </row>
    <row r="31" spans="1:27" x14ac:dyDescent="0.25">
      <c r="A31" s="27"/>
      <c r="B31" s="9"/>
      <c r="C31" s="67" t="s">
        <v>17</v>
      </c>
      <c r="D31" s="67"/>
      <c r="E31" s="66"/>
      <c r="F31" s="66"/>
      <c r="G31" s="31"/>
      <c r="H31" s="33">
        <v>1</v>
      </c>
      <c r="I31" s="118"/>
      <c r="J31" s="118"/>
      <c r="K31" s="66"/>
      <c r="L31" s="66"/>
      <c r="M31" s="55"/>
      <c r="N31" s="6" t="s">
        <v>20</v>
      </c>
      <c r="O31" s="10"/>
      <c r="P31" s="27"/>
      <c r="S31" s="3" t="s">
        <v>56</v>
      </c>
      <c r="T31" s="62">
        <v>44449.999305555553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67" t="s">
        <v>18</v>
      </c>
      <c r="D32" s="67"/>
      <c r="E32" s="66"/>
      <c r="F32" s="66"/>
      <c r="G32" s="31"/>
      <c r="H32" s="33">
        <v>2</v>
      </c>
      <c r="I32" s="118"/>
      <c r="J32" s="118"/>
      <c r="K32" s="66"/>
      <c r="L32" s="66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118"/>
      <c r="J33" s="118"/>
      <c r="K33" s="66"/>
      <c r="L33" s="66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19" t="s">
        <v>22</v>
      </c>
      <c r="D34" s="119"/>
      <c r="E34" s="119"/>
      <c r="F34" s="119"/>
      <c r="G34" s="34"/>
      <c r="H34" s="33">
        <v>4</v>
      </c>
      <c r="I34" s="118"/>
      <c r="J34" s="118"/>
      <c r="K34" s="66"/>
      <c r="L34" s="66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16" t="s">
        <v>23</v>
      </c>
      <c r="D35" s="116"/>
      <c r="E35" s="120">
        <f ca="1">T38</f>
        <v>0</v>
      </c>
      <c r="F35" s="121"/>
      <c r="G35" s="34"/>
      <c r="H35" s="33">
        <v>5</v>
      </c>
      <c r="I35" s="118"/>
      <c r="J35" s="118"/>
      <c r="K35" s="66"/>
      <c r="L35" s="66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16"/>
      <c r="D36" s="116"/>
      <c r="E36" s="121"/>
      <c r="F36" s="121"/>
      <c r="G36" s="34"/>
      <c r="H36" s="122"/>
      <c r="I36" s="122"/>
      <c r="J36" s="122"/>
      <c r="K36" s="122"/>
      <c r="L36" s="122"/>
      <c r="M36" s="122"/>
      <c r="N36" s="122"/>
      <c r="O36" s="10"/>
      <c r="P36" s="27"/>
      <c r="S36" t="s">
        <v>60</v>
      </c>
      <c r="T36" s="65">
        <f ca="1">IF(T34="1",Y26,IF(T34="2",Y27,"BŁĄD"))</f>
        <v>0</v>
      </c>
    </row>
    <row r="37" spans="1:26" x14ac:dyDescent="0.25">
      <c r="A37" s="27"/>
      <c r="B37" s="9"/>
      <c r="C37" s="116" t="s">
        <v>24</v>
      </c>
      <c r="D37" s="116"/>
      <c r="E37" s="117" t="str">
        <f ca="1">IF(T29&lt;T30,"Pierwszy termin",IF(T29&lt;T31,"Drugi termin","Po terminie"))</f>
        <v>Pierwszy termin</v>
      </c>
      <c r="F37" s="117"/>
      <c r="G37" s="34"/>
      <c r="H37" s="102" t="s">
        <v>35</v>
      </c>
      <c r="I37" s="103"/>
      <c r="J37" s="104"/>
      <c r="K37" s="56"/>
      <c r="L37" s="35" t="s">
        <v>36</v>
      </c>
      <c r="M37" s="56"/>
      <c r="N37" s="36" t="s">
        <v>37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61</v>
      </c>
      <c r="T38" s="63">
        <f ca="1">SUM(T36:T37)</f>
        <v>0</v>
      </c>
      <c r="W38" s="142" t="s">
        <v>65</v>
      </c>
      <c r="X38" s="142"/>
      <c r="Y38" s="142"/>
      <c r="Z38">
        <f>SUM(Z31:Z35)</f>
        <v>0</v>
      </c>
    </row>
    <row r="39" spans="1:26" ht="22.5" customHeight="1" thickBot="1" x14ac:dyDescent="0.3">
      <c r="A39" s="27"/>
      <c r="B39" s="105" t="s">
        <v>38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7"/>
      <c r="P39" s="27"/>
    </row>
    <row r="40" spans="1:26" x14ac:dyDescent="0.25">
      <c r="A40" s="27"/>
      <c r="B40" s="7"/>
      <c r="C40" s="109" t="s">
        <v>41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8"/>
      <c r="P40" s="27"/>
    </row>
    <row r="41" spans="1:26" x14ac:dyDescent="0.25">
      <c r="A41" s="27"/>
      <c r="B41" s="40"/>
      <c r="C41" s="108" t="s">
        <v>39</v>
      </c>
      <c r="D41" s="108"/>
      <c r="E41" s="108"/>
      <c r="F41" s="11"/>
      <c r="G41" s="108" t="s">
        <v>40</v>
      </c>
      <c r="H41" s="108"/>
      <c r="I41" s="108"/>
      <c r="J41" s="108"/>
      <c r="K41" s="108"/>
      <c r="L41" s="108"/>
      <c r="M41" s="108"/>
      <c r="N41" s="108"/>
      <c r="O41" s="10"/>
      <c r="P41" s="27"/>
    </row>
    <row r="42" spans="1:26" x14ac:dyDescent="0.25">
      <c r="A42" s="27"/>
      <c r="B42" s="9"/>
      <c r="C42" s="149" t="s">
        <v>69</v>
      </c>
      <c r="D42" s="149"/>
      <c r="E42" s="149"/>
      <c r="F42" s="149" t="s">
        <v>42</v>
      </c>
      <c r="G42" s="149"/>
      <c r="H42" s="149"/>
      <c r="I42" s="149"/>
      <c r="J42" s="149"/>
      <c r="K42" s="149"/>
      <c r="L42" s="149"/>
      <c r="M42" s="149"/>
      <c r="N42" s="149"/>
      <c r="O42" s="10"/>
      <c r="P42" s="27"/>
    </row>
    <row r="43" spans="1:26" x14ac:dyDescent="0.25">
      <c r="A43" s="27"/>
      <c r="B43" s="9"/>
      <c r="C43" s="150">
        <f ca="1">T38</f>
        <v>0</v>
      </c>
      <c r="D43" s="149"/>
      <c r="E43" s="149"/>
      <c r="F43" s="149" t="str">
        <f>T50</f>
        <v>Z MODLINA DO POPIELŻYNA 2021 Wpisowe załoga 0; 0</v>
      </c>
      <c r="G43" s="149"/>
      <c r="H43" s="149"/>
      <c r="I43" s="149"/>
      <c r="J43" s="149"/>
      <c r="K43" s="149"/>
      <c r="L43" s="149"/>
      <c r="M43" s="149"/>
      <c r="N43" s="149"/>
      <c r="O43" s="10"/>
      <c r="P43" s="27"/>
      <c r="S43" t="s">
        <v>64</v>
      </c>
      <c r="T43">
        <f>C20</f>
        <v>0</v>
      </c>
      <c r="U43">
        <f>K20</f>
        <v>0</v>
      </c>
      <c r="V43" t="s">
        <v>66</v>
      </c>
      <c r="W43">
        <f>Z38</f>
        <v>0</v>
      </c>
      <c r="X43" t="s">
        <v>67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151" t="s">
        <v>50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3"/>
      <c r="P45" s="27"/>
      <c r="S45" t="str">
        <f>_xlfn.CONCAT(B1," ",S43," ", T43, "; ", U43)</f>
        <v>Z MODLINA DO POPIELŻYNA 2021 Wpisowe załoga 0; 0</v>
      </c>
      <c r="T45" t="str">
        <f>_xlfn.CONCAT(V43," ",W43, " ",X43)</f>
        <v>plus 0 osoby towarzyszące</v>
      </c>
    </row>
    <row r="46" spans="1:26" x14ac:dyDescent="0.25">
      <c r="A46" s="27"/>
      <c r="B46" s="135">
        <v>1</v>
      </c>
      <c r="C46" s="136"/>
      <c r="D46" s="133" t="s">
        <v>44</v>
      </c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47"/>
      <c r="P46" s="27"/>
    </row>
    <row r="47" spans="1:26" x14ac:dyDescent="0.25">
      <c r="A47" s="27"/>
      <c r="B47" s="137"/>
      <c r="C47" s="138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48"/>
      <c r="P47" s="27"/>
      <c r="S47" t="str">
        <f>_xlfn.CONCAT(S45, " ",T45)</f>
        <v>Z MODLINA DO POPIELŻYNA 2021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139" t="s">
        <v>45</v>
      </c>
      <c r="J48" s="139"/>
      <c r="K48" s="139"/>
      <c r="L48" s="139"/>
      <c r="M48" s="57"/>
      <c r="N48" s="50"/>
      <c r="O48" s="48"/>
      <c r="P48" s="27"/>
    </row>
    <row r="49" spans="1:20" x14ac:dyDescent="0.25">
      <c r="A49" s="27"/>
      <c r="B49" s="137">
        <v>2</v>
      </c>
      <c r="C49" s="138"/>
      <c r="D49" s="134" t="s">
        <v>46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48"/>
      <c r="P49" s="27"/>
    </row>
    <row r="50" spans="1:20" x14ac:dyDescent="0.25">
      <c r="A50" s="27"/>
      <c r="B50" s="137"/>
      <c r="C50" s="138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48"/>
      <c r="P50" s="27"/>
      <c r="S50" t="s">
        <v>68</v>
      </c>
      <c r="T50" t="str">
        <f>IF(Z38=0,S45,S47)</f>
        <v>Z MODLINA DO POPIELŻYNA 2021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139" t="s">
        <v>45</v>
      </c>
      <c r="J51" s="139"/>
      <c r="K51" s="139"/>
      <c r="L51" s="139"/>
      <c r="M51" s="57"/>
      <c r="N51" s="50"/>
      <c r="O51" s="48"/>
      <c r="P51" s="27"/>
    </row>
    <row r="52" spans="1:20" ht="15" customHeight="1" x14ac:dyDescent="0.25">
      <c r="A52" s="27"/>
      <c r="B52" s="137">
        <v>3</v>
      </c>
      <c r="C52" s="138"/>
      <c r="D52" s="134" t="s">
        <v>47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48"/>
      <c r="P52" s="27"/>
    </row>
    <row r="53" spans="1:20" x14ac:dyDescent="0.25">
      <c r="A53" s="27"/>
      <c r="B53" s="137"/>
      <c r="C53" s="138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139" t="s">
        <v>45</v>
      </c>
      <c r="J54" s="139"/>
      <c r="K54" s="139"/>
      <c r="L54" s="139"/>
      <c r="M54" s="57"/>
      <c r="N54" s="50"/>
      <c r="O54" s="48"/>
      <c r="P54" s="27"/>
    </row>
    <row r="55" spans="1:20" x14ac:dyDescent="0.25">
      <c r="A55" s="27"/>
      <c r="B55" s="137">
        <v>4</v>
      </c>
      <c r="C55" s="138"/>
      <c r="D55" s="148" t="s">
        <v>48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48"/>
      <c r="P55" s="27"/>
    </row>
    <row r="56" spans="1:20" x14ac:dyDescent="0.25">
      <c r="A56" s="27"/>
      <c r="B56" s="137"/>
      <c r="C56" s="13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48"/>
      <c r="P56" s="27"/>
    </row>
    <row r="57" spans="1:20" x14ac:dyDescent="0.25">
      <c r="A57" s="27"/>
      <c r="B57" s="137"/>
      <c r="C57" s="13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143" t="s">
        <v>49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48"/>
      <c r="P60" s="27"/>
    </row>
    <row r="61" spans="1:20" x14ac:dyDescent="0.25">
      <c r="A61" s="27"/>
      <c r="B61" s="49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48"/>
      <c r="P61" s="27"/>
    </row>
    <row r="62" spans="1:20" x14ac:dyDescent="0.25">
      <c r="A62" s="27"/>
      <c r="B62" s="49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48"/>
      <c r="P62" s="27"/>
    </row>
    <row r="63" spans="1:20" ht="30.75" customHeight="1" x14ac:dyDescent="0.25">
      <c r="A63" s="27"/>
      <c r="B63" s="49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123" t="s">
        <v>43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5"/>
      <c r="P67" s="27"/>
    </row>
    <row r="68" spans="1:16" x14ac:dyDescent="0.25">
      <c r="A68" s="27"/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8"/>
      <c r="P68" s="27"/>
    </row>
    <row r="69" spans="1:16" x14ac:dyDescent="0.25">
      <c r="A69" s="27"/>
      <c r="B69" s="141"/>
      <c r="C69" s="129"/>
      <c r="D69" s="129"/>
      <c r="E69" s="129"/>
      <c r="F69" s="129"/>
      <c r="G69" s="37"/>
      <c r="H69" s="37"/>
      <c r="I69" s="46"/>
      <c r="J69" s="46"/>
      <c r="K69" s="129"/>
      <c r="L69" s="129"/>
      <c r="M69" s="129"/>
      <c r="N69" s="129"/>
      <c r="O69" s="130"/>
      <c r="P69" s="27"/>
    </row>
    <row r="70" spans="1:16" ht="15.75" thickBot="1" x14ac:dyDescent="0.3">
      <c r="A70" s="27"/>
      <c r="B70" s="140" t="s">
        <v>12</v>
      </c>
      <c r="C70" s="131"/>
      <c r="D70" s="131"/>
      <c r="E70" s="131"/>
      <c r="F70" s="131"/>
      <c r="G70" s="38"/>
      <c r="H70" s="38"/>
      <c r="I70" s="39"/>
      <c r="J70" s="39"/>
      <c r="K70" s="131" t="s">
        <v>13</v>
      </c>
      <c r="L70" s="131"/>
      <c r="M70" s="131"/>
      <c r="N70" s="131"/>
      <c r="O70" s="132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F+qisRnj//6qB+VVQ79+paSliulTbvciu/5fTBhr6zz2+O2V4CyW+eKlNYrMARcPlLAb78OmKjhk1l43QxnSMg==" saltValue="lxhjbWhI0+k3kF9pNc5Pxg==" spinCount="100000" sheet="1" objects="1" scenarios="1" selectLockedCells="1"/>
  <mergeCells count="118"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D16:N16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B1:O1"/>
    <mergeCell ref="B2:O2"/>
    <mergeCell ref="B3:O3"/>
    <mergeCell ref="B4:O4"/>
    <mergeCell ref="B6:O6"/>
    <mergeCell ref="L5:O5"/>
    <mergeCell ref="B7:O7"/>
    <mergeCell ref="B8:D8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L8:O9"/>
    <mergeCell ref="B11:D11"/>
    <mergeCell ref="H11:I11"/>
    <mergeCell ref="H12:I12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Piotrek</cp:lastModifiedBy>
  <cp:lastPrinted>2021-06-06T20:01:17Z</cp:lastPrinted>
  <dcterms:created xsi:type="dcterms:W3CDTF">2021-06-06T17:13:39Z</dcterms:created>
  <dcterms:modified xsi:type="dcterms:W3CDTF">2021-08-23T17:57:00Z</dcterms:modified>
</cp:coreProperties>
</file>